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1689\Desktop\Flying club docs\POHs &amp; WT&amp;Bal\"/>
    </mc:Choice>
  </mc:AlternateContent>
  <bookViews>
    <workbookView xWindow="120" yWindow="50" windowWidth="10590" windowHeight="8130" firstSheet="1" activeTab="2"/>
  </bookViews>
  <sheets>
    <sheet name="N7407W_WtBal_10-23-18_Pants off" sheetId="6" r:id="rId1"/>
    <sheet name="N7407W_Wt&amp;Bal_10-22-18_Mods" sheetId="7" r:id="rId2"/>
    <sheet name="N7407W_W&amp;B_5-5-19_Plane Pwr Alt" sheetId="8" r:id="rId3"/>
    <sheet name="N7407W_W&amp;B_10-23-18_pants off" sheetId="9" r:id="rId4"/>
  </sheets>
  <calcPr calcId="162913"/>
</workbook>
</file>

<file path=xl/calcChain.xml><?xml version="1.0" encoding="utf-8"?>
<calcChain xmlns="http://schemas.openxmlformats.org/spreadsheetml/2006/main">
  <c r="D36" i="9" l="1"/>
  <c r="D35" i="9"/>
  <c r="D34" i="9"/>
  <c r="D33" i="9"/>
  <c r="D32" i="9"/>
  <c r="B23" i="9"/>
  <c r="C32" i="9" s="1"/>
  <c r="C36" i="9" s="1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23" i="9" l="1"/>
  <c r="C33" i="9" s="1"/>
  <c r="D36" i="8"/>
  <c r="D35" i="8"/>
  <c r="D34" i="8"/>
  <c r="D33" i="8"/>
  <c r="D32" i="8"/>
  <c r="B23" i="8"/>
  <c r="C32" i="8" s="1"/>
  <c r="C36" i="8" s="1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36" i="7"/>
  <c r="D35" i="7"/>
  <c r="D34" i="7"/>
  <c r="D33" i="7"/>
  <c r="D32" i="7"/>
  <c r="B23" i="7"/>
  <c r="C32" i="7" s="1"/>
  <c r="C36" i="7" s="1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36" i="6"/>
  <c r="D35" i="6"/>
  <c r="D34" i="6"/>
  <c r="D33" i="6"/>
  <c r="D32" i="6"/>
  <c r="B23" i="6"/>
  <c r="C32" i="6" s="1"/>
  <c r="C36" i="6" s="1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C34" i="9" l="1"/>
  <c r="D23" i="8"/>
  <c r="C34" i="8" s="1"/>
  <c r="D23" i="6"/>
  <c r="C34" i="6" s="1"/>
  <c r="D23" i="7"/>
  <c r="C33" i="7" s="1"/>
  <c r="C33" i="8" l="1"/>
  <c r="C33" i="6"/>
  <c r="C34" i="7"/>
</calcChain>
</file>

<file path=xl/sharedStrings.xml><?xml version="1.0" encoding="utf-8"?>
<sst xmlns="http://schemas.openxmlformats.org/spreadsheetml/2006/main" count="178" uniqueCount="54">
  <si>
    <t>Arm</t>
  </si>
  <si>
    <t>EQUIPMENT CHANGE - WEIGHT &amp; BALANCE</t>
  </si>
  <si>
    <t xml:space="preserve">REG. NO.  </t>
  </si>
  <si>
    <t>MODEL</t>
  </si>
  <si>
    <t>Serial No.</t>
  </si>
  <si>
    <t>N7407W</t>
  </si>
  <si>
    <t>Piper PA28-180</t>
  </si>
  <si>
    <t>28-1294</t>
  </si>
  <si>
    <t>Weight</t>
  </si>
  <si>
    <t>Moments</t>
  </si>
  <si>
    <t>Items:  (Description / P/N / S/N)</t>
  </si>
  <si>
    <t>Pounds</t>
  </si>
  <si>
    <t>Inches</t>
  </si>
  <si>
    <t>Inch/Pounds</t>
  </si>
  <si>
    <t>Previous Aircraft Empty Weight:</t>
  </si>
  <si>
    <t>Install: 16 ft. #6 AWG cable (alternator output).</t>
  </si>
  <si>
    <t>Remove: 16 ft #10 AWG cable (alternator output).</t>
  </si>
  <si>
    <t>Install: Alpha AVN 3-point restraint system w/Inertia</t>
  </si>
  <si>
    <t xml:space="preserve">    reel shoulder harnesses at L&amp;R crew sealts.</t>
  </si>
  <si>
    <t xml:space="preserve">Install: Ashby Glare Shield </t>
  </si>
  <si>
    <t>Install: ADC Split Nose Bowl (brackets &amp; hrdwr)</t>
  </si>
  <si>
    <t>Install: Dual Toe Brake system</t>
  </si>
  <si>
    <t>Totals</t>
  </si>
  <si>
    <t>A.  Old Empty Weight</t>
  </si>
  <si>
    <t>B.  Old Empty CG</t>
  </si>
  <si>
    <t>C.  Old Empty Weight CG Moment</t>
  </si>
  <si>
    <t>D.  Max Gross Weight</t>
  </si>
  <si>
    <t>E.  Old Useful Load</t>
  </si>
  <si>
    <t>A.  New Empty Weight</t>
  </si>
  <si>
    <t>B.  New Empty CG</t>
  </si>
  <si>
    <t>C.  New Empty Weight CG Moment</t>
  </si>
  <si>
    <t>E.  New Useful Load</t>
  </si>
  <si>
    <t xml:space="preserve">This new weight &amp; balance information superseads all previous weight and balance data. </t>
  </si>
  <si>
    <t>For aircraft loading, see instructions in Weight &amp; Balance Section of Aircraft Flight Manual.</t>
  </si>
  <si>
    <t>FAA Form 337 Completed?</t>
  </si>
  <si>
    <t>Yes</t>
  </si>
  <si>
    <t>Equipment List Amended?</t>
  </si>
  <si>
    <t>By: Michael Tevik</t>
  </si>
  <si>
    <t>A&amp;P 2828465 IA</t>
  </si>
  <si>
    <t>Notes:  Weight Condition Include brake fluid, engine oil and unusable fuel.</t>
  </si>
  <si>
    <t>No</t>
  </si>
  <si>
    <t>Supercedes weight &amp; balance dated:  10-22-2018</t>
  </si>
  <si>
    <t>Removed Nose wheel fairing (optional equip.)</t>
  </si>
  <si>
    <t>Removed Main wheel fairings (optional equip.)</t>
  </si>
  <si>
    <t>Superceades weight &amp; balance dated:  1-3-2018</t>
  </si>
  <si>
    <t xml:space="preserve">Removed Chrysler 37amp alternator </t>
  </si>
  <si>
    <t>Superceades weight &amp; balance dated:  10-22-2018</t>
  </si>
  <si>
    <t>Installed Plane Power 60amp alternator</t>
  </si>
  <si>
    <t>Removed nose wheel fairing</t>
  </si>
  <si>
    <t>Installed main wheel faining (w/Knots-2-U</t>
  </si>
  <si>
    <t>Speed Faingins)</t>
  </si>
  <si>
    <t>Superceades weight &amp; balance dated:  10-23-2018</t>
  </si>
  <si>
    <t>By:</t>
  </si>
  <si>
    <t>A&amp;P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</si>
</sst>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3" borderId="3" xfId="0" applyFill="1" applyBorder="1"/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28" xfId="0" applyFont="1" applyBorder="1"/>
    <xf numFmtId="0" fontId="0" fillId="0" borderId="8" xfId="0" applyBorder="1"/>
    <xf numFmtId="0" fontId="0" fillId="0" borderId="4" xfId="0" applyBorder="1"/>
    <xf numFmtId="0" fontId="0" fillId="0" borderId="28" xfId="0" applyBorder="1"/>
    <xf numFmtId="0" fontId="0" fillId="0" borderId="28" xfId="0" applyFill="1" applyBorder="1"/>
    <xf numFmtId="0" fontId="2" fillId="0" borderId="28" xfId="0" applyFont="1" applyFill="1" applyBorder="1"/>
    <xf numFmtId="0" fontId="1" fillId="0" borderId="13" xfId="0" applyFont="1" applyBorder="1" applyAlignment="1">
      <alignment horizontal="center"/>
    </xf>
    <xf numFmtId="0" fontId="0" fillId="0" borderId="7" xfId="0" applyBorder="1"/>
    <xf numFmtId="0" fontId="0" fillId="0" borderId="26" xfId="0" applyBorder="1"/>
    <xf numFmtId="0" fontId="0" fillId="3" borderId="0" xfId="0" applyFill="1" applyBorder="1"/>
    <xf numFmtId="0" fontId="0" fillId="3" borderId="4" xfId="0" applyFill="1" applyBorder="1"/>
    <xf numFmtId="0" fontId="1" fillId="4" borderId="3" xfId="0" applyFont="1" applyFill="1" applyBorder="1" applyAlignment="1"/>
    <xf numFmtId="0" fontId="0" fillId="4" borderId="0" xfId="0" applyFill="1" applyBorder="1"/>
    <xf numFmtId="0" fontId="0" fillId="4" borderId="25" xfId="0" applyFill="1" applyBorder="1"/>
    <xf numFmtId="0" fontId="0" fillId="4" borderId="4" xfId="0" applyFill="1" applyBorder="1"/>
    <xf numFmtId="0" fontId="1" fillId="4" borderId="3" xfId="0" applyFont="1" applyFill="1" applyBorder="1" applyAlignment="1">
      <alignment horizontal="left"/>
    </xf>
    <xf numFmtId="0" fontId="1" fillId="4" borderId="3" xfId="0" applyFont="1" applyFill="1" applyBorder="1"/>
    <xf numFmtId="0" fontId="0" fillId="3" borderId="16" xfId="0" applyFill="1" applyBorder="1"/>
    <xf numFmtId="0" fontId="1" fillId="5" borderId="3" xfId="0" applyFont="1" applyFill="1" applyBorder="1"/>
    <xf numFmtId="0" fontId="0" fillId="5" borderId="0" xfId="0" applyFill="1" applyBorder="1"/>
    <xf numFmtId="0" fontId="0" fillId="5" borderId="25" xfId="0" applyFill="1" applyBorder="1"/>
    <xf numFmtId="0" fontId="0" fillId="5" borderId="4" xfId="0" applyFill="1" applyBorder="1"/>
    <xf numFmtId="0" fontId="1" fillId="5" borderId="16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1" fillId="3" borderId="3" xfId="0" applyFont="1" applyFill="1" applyBorder="1"/>
    <xf numFmtId="0" fontId="2" fillId="4" borderId="25" xfId="0" applyFont="1" applyFill="1" applyBorder="1"/>
    <xf numFmtId="0" fontId="1" fillId="0" borderId="20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14" fontId="1" fillId="5" borderId="20" xfId="0" applyNumberFormat="1" applyFont="1" applyFill="1" applyBorder="1" applyAlignment="1">
      <alignment horizontal="left" vertical="center"/>
    </xf>
    <xf numFmtId="0" fontId="1" fillId="5" borderId="21" xfId="0" applyFont="1" applyFill="1" applyBorder="1" applyAlignment="1">
      <alignment horizontal="left" vertical="center"/>
    </xf>
    <xf numFmtId="0" fontId="1" fillId="0" borderId="18" xfId="0" applyFont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28" workbookViewId="0">
      <selection activeCell="D28" sqref="D28"/>
    </sheetView>
  </sheetViews>
  <sheetFormatPr defaultRowHeight="14.5" x14ac:dyDescent="0.35"/>
  <cols>
    <col min="1" max="1" width="42.90625" customWidth="1"/>
    <col min="4" max="4" width="28.1796875" customWidth="1"/>
  </cols>
  <sheetData>
    <row r="1" spans="1:4" x14ac:dyDescent="0.35">
      <c r="A1" s="48"/>
      <c r="B1" s="50" t="s">
        <v>1</v>
      </c>
      <c r="C1" s="50"/>
      <c r="D1" s="50"/>
    </row>
    <row r="2" spans="1:4" ht="10.5" customHeight="1" thickBot="1" x14ac:dyDescent="0.4">
      <c r="A2" s="49"/>
      <c r="B2" s="51"/>
      <c r="C2" s="51"/>
      <c r="D2" s="51"/>
    </row>
    <row r="3" spans="1:4" x14ac:dyDescent="0.35">
      <c r="A3" s="1" t="s">
        <v>2</v>
      </c>
      <c r="B3" s="52" t="s">
        <v>3</v>
      </c>
      <c r="C3" s="53"/>
      <c r="D3" s="2" t="s">
        <v>4</v>
      </c>
    </row>
    <row r="4" spans="1:4" ht="15" thickBot="1" x14ac:dyDescent="0.4">
      <c r="A4" s="3" t="s">
        <v>5</v>
      </c>
      <c r="B4" s="54" t="s">
        <v>6</v>
      </c>
      <c r="C4" s="55"/>
      <c r="D4" s="4" t="s">
        <v>7</v>
      </c>
    </row>
    <row r="5" spans="1:4" x14ac:dyDescent="0.35">
      <c r="A5" s="5"/>
      <c r="B5" s="6" t="s">
        <v>8</v>
      </c>
      <c r="C5" s="6" t="s">
        <v>0</v>
      </c>
      <c r="D5" s="7" t="s">
        <v>9</v>
      </c>
    </row>
    <row r="6" spans="1:4" x14ac:dyDescent="0.35">
      <c r="A6" s="8" t="s">
        <v>10</v>
      </c>
      <c r="B6" s="6" t="s">
        <v>11</v>
      </c>
      <c r="C6" s="6" t="s">
        <v>12</v>
      </c>
      <c r="D6" s="7" t="s">
        <v>13</v>
      </c>
    </row>
    <row r="7" spans="1:4" ht="15" thickBot="1" x14ac:dyDescent="0.4">
      <c r="A7" s="9" t="s">
        <v>14</v>
      </c>
      <c r="B7" s="10">
        <v>1368.2</v>
      </c>
      <c r="C7" s="10">
        <v>85.560969999999998</v>
      </c>
      <c r="D7" s="11">
        <v>117064.5</v>
      </c>
    </row>
    <row r="8" spans="1:4" x14ac:dyDescent="0.35">
      <c r="A8" s="12" t="s">
        <v>42</v>
      </c>
      <c r="B8" s="13">
        <v>-3.8</v>
      </c>
      <c r="C8" s="13">
        <v>34.799999999999997</v>
      </c>
      <c r="D8" s="14">
        <f>($B$8)*C8</f>
        <v>-132.23999999999998</v>
      </c>
    </row>
    <row r="9" spans="1:4" x14ac:dyDescent="0.35">
      <c r="A9" s="12"/>
      <c r="B9" s="13"/>
      <c r="C9" s="13"/>
      <c r="D9" s="14">
        <f>($B$9)*C9</f>
        <v>0</v>
      </c>
    </row>
    <row r="10" spans="1:4" x14ac:dyDescent="0.35">
      <c r="A10" s="12" t="s">
        <v>43</v>
      </c>
      <c r="B10" s="13">
        <v>-9</v>
      </c>
      <c r="C10" s="13">
        <v>109.6</v>
      </c>
      <c r="D10" s="14">
        <f>($B$10)*C10</f>
        <v>-986.4</v>
      </c>
    </row>
    <row r="11" spans="1:4" x14ac:dyDescent="0.35">
      <c r="A11" s="15"/>
      <c r="B11" s="13"/>
      <c r="C11" s="13"/>
      <c r="D11" s="14">
        <f>($B$11)*C11</f>
        <v>0</v>
      </c>
    </row>
    <row r="12" spans="1:4" x14ac:dyDescent="0.35">
      <c r="A12" s="12"/>
      <c r="B12" s="13"/>
      <c r="C12" s="13"/>
      <c r="D12" s="14">
        <f>($B$12)*C12</f>
        <v>0</v>
      </c>
    </row>
    <row r="13" spans="1:4" x14ac:dyDescent="0.35">
      <c r="A13" s="15"/>
      <c r="B13" s="13"/>
      <c r="C13" s="13"/>
      <c r="D13" s="14">
        <f>($B$13)*C13</f>
        <v>0</v>
      </c>
    </row>
    <row r="14" spans="1:4" x14ac:dyDescent="0.35">
      <c r="A14" s="16"/>
      <c r="B14" s="13"/>
      <c r="C14" s="13"/>
      <c r="D14" s="14">
        <f>($B$14)*C14</f>
        <v>0</v>
      </c>
    </row>
    <row r="15" spans="1:4" x14ac:dyDescent="0.35">
      <c r="A15" s="17"/>
      <c r="B15" s="13"/>
      <c r="C15" s="13"/>
      <c r="D15" s="14">
        <f>($B$15)*C15</f>
        <v>0</v>
      </c>
    </row>
    <row r="16" spans="1:4" x14ac:dyDescent="0.35">
      <c r="A16" s="15"/>
      <c r="B16" s="13"/>
      <c r="C16" s="13"/>
      <c r="D16" s="14">
        <f>($B$16)*C16</f>
        <v>0</v>
      </c>
    </row>
    <row r="17" spans="1:4" x14ac:dyDescent="0.35">
      <c r="A17" s="12"/>
      <c r="B17" s="13"/>
      <c r="C17" s="13"/>
      <c r="D17" s="14">
        <f>($B$17)*C17</f>
        <v>0</v>
      </c>
    </row>
    <row r="18" spans="1:4" x14ac:dyDescent="0.35">
      <c r="A18" s="15"/>
      <c r="B18" s="13"/>
      <c r="C18" s="13"/>
      <c r="D18" s="14">
        <f>($B$18)*C18</f>
        <v>0</v>
      </c>
    </row>
    <row r="19" spans="1:4" x14ac:dyDescent="0.35">
      <c r="A19" s="12"/>
      <c r="B19" s="13"/>
      <c r="C19" s="13"/>
      <c r="D19" s="14">
        <f>($B$19)*C19</f>
        <v>0</v>
      </c>
    </row>
    <row r="20" spans="1:4" x14ac:dyDescent="0.35">
      <c r="A20" s="15"/>
      <c r="B20" s="13"/>
      <c r="C20" s="13"/>
      <c r="D20" s="14">
        <f>($B$20)*C20</f>
        <v>0</v>
      </c>
    </row>
    <row r="21" spans="1:4" x14ac:dyDescent="0.35">
      <c r="A21" s="15"/>
      <c r="B21" s="13"/>
      <c r="C21" s="13"/>
      <c r="D21" s="14">
        <f>($B$21)*C21</f>
        <v>0</v>
      </c>
    </row>
    <row r="22" spans="1:4" x14ac:dyDescent="0.35">
      <c r="A22" s="15"/>
      <c r="B22" s="13"/>
      <c r="C22" s="13"/>
      <c r="D22" s="14">
        <f>($B$22)*C22</f>
        <v>0</v>
      </c>
    </row>
    <row r="23" spans="1:4" x14ac:dyDescent="0.35">
      <c r="A23" s="18" t="s">
        <v>22</v>
      </c>
      <c r="B23" s="19">
        <f>B7+B8+B9+B10+B11+B12+B13+B14+B15+B16+B17+B18+B19+B20+B21+B22</f>
        <v>1355.4</v>
      </c>
      <c r="C23" s="19"/>
      <c r="D23" s="20">
        <f>D7+D8+D9+D10+D11+D12+D13+D14+D15+D16+D17+D18+D19+D20+D21+D22</f>
        <v>115945.86</v>
      </c>
    </row>
    <row r="24" spans="1:4" x14ac:dyDescent="0.35">
      <c r="A24" s="5"/>
      <c r="B24" s="21"/>
      <c r="C24" s="21"/>
      <c r="D24" s="22"/>
    </row>
    <row r="25" spans="1:4" x14ac:dyDescent="0.35">
      <c r="A25" s="23" t="s">
        <v>23</v>
      </c>
      <c r="B25" s="24"/>
      <c r="C25" s="25">
        <v>1368.2</v>
      </c>
      <c r="D25" s="26" t="s">
        <v>11</v>
      </c>
    </row>
    <row r="26" spans="1:4" x14ac:dyDescent="0.35">
      <c r="A26" s="23" t="s">
        <v>24</v>
      </c>
      <c r="B26" s="24"/>
      <c r="C26" s="25">
        <v>85.560969999999998</v>
      </c>
      <c r="D26" s="26" t="s">
        <v>12</v>
      </c>
    </row>
    <row r="27" spans="1:4" x14ac:dyDescent="0.35">
      <c r="A27" s="27" t="s">
        <v>25</v>
      </c>
      <c r="B27" s="24"/>
      <c r="C27" s="25">
        <v>117064.5</v>
      </c>
      <c r="D27" s="26" t="s">
        <v>13</v>
      </c>
    </row>
    <row r="28" spans="1:4" x14ac:dyDescent="0.35">
      <c r="A28" s="28" t="s">
        <v>26</v>
      </c>
      <c r="B28" s="24"/>
      <c r="C28" s="25">
        <v>2400</v>
      </c>
      <c r="D28" s="26" t="s">
        <v>11</v>
      </c>
    </row>
    <row r="29" spans="1:4" x14ac:dyDescent="0.35">
      <c r="A29" s="28" t="s">
        <v>27</v>
      </c>
      <c r="B29" s="24"/>
      <c r="C29" s="25">
        <v>1021.8</v>
      </c>
      <c r="D29" s="26" t="s">
        <v>11</v>
      </c>
    </row>
    <row r="30" spans="1:4" x14ac:dyDescent="0.35">
      <c r="A30" s="5"/>
      <c r="B30" s="21"/>
      <c r="C30" s="21"/>
      <c r="D30" s="22"/>
    </row>
    <row r="31" spans="1:4" ht="15" thickBot="1" x14ac:dyDescent="0.4">
      <c r="A31" s="29"/>
      <c r="B31" s="10"/>
      <c r="C31" s="10"/>
      <c r="D31" s="11"/>
    </row>
    <row r="32" spans="1:4" x14ac:dyDescent="0.35">
      <c r="A32" s="30" t="s">
        <v>28</v>
      </c>
      <c r="B32" s="31"/>
      <c r="C32" s="32">
        <f>B23</f>
        <v>1355.4</v>
      </c>
      <c r="D32" s="33" t="str">
        <f>D25</f>
        <v>Pounds</v>
      </c>
    </row>
    <row r="33" spans="1:4" x14ac:dyDescent="0.35">
      <c r="A33" s="30" t="s">
        <v>29</v>
      </c>
      <c r="B33" s="31"/>
      <c r="C33" s="32">
        <f>D23/B23</f>
        <v>85.543647631695436</v>
      </c>
      <c r="D33" s="33" t="str">
        <f>D26</f>
        <v>Inches</v>
      </c>
    </row>
    <row r="34" spans="1:4" x14ac:dyDescent="0.35">
      <c r="A34" s="30" t="s">
        <v>30</v>
      </c>
      <c r="B34" s="31"/>
      <c r="C34" s="32">
        <f>D23</f>
        <v>115945.86</v>
      </c>
      <c r="D34" s="33" t="str">
        <f>D27</f>
        <v>Inch/Pounds</v>
      </c>
    </row>
    <row r="35" spans="1:4" x14ac:dyDescent="0.35">
      <c r="A35" s="30" t="s">
        <v>26</v>
      </c>
      <c r="B35" s="31"/>
      <c r="C35" s="32">
        <v>2400</v>
      </c>
      <c r="D35" s="33" t="str">
        <f>D28</f>
        <v>Pounds</v>
      </c>
    </row>
    <row r="36" spans="1:4" ht="15" thickBot="1" x14ac:dyDescent="0.4">
      <c r="A36" s="34" t="s">
        <v>31</v>
      </c>
      <c r="B36" s="35"/>
      <c r="C36" s="35">
        <f>C35-C32</f>
        <v>1044.5999999999999</v>
      </c>
      <c r="D36" s="36" t="str">
        <f>D29</f>
        <v>Pounds</v>
      </c>
    </row>
    <row r="37" spans="1:4" ht="15" thickBot="1" x14ac:dyDescent="0.4">
      <c r="A37" s="5"/>
      <c r="B37" s="21"/>
      <c r="C37" s="21"/>
      <c r="D37" s="22"/>
    </row>
    <row r="38" spans="1:4" ht="15" thickBot="1" x14ac:dyDescent="0.4">
      <c r="A38" s="56" t="s">
        <v>41</v>
      </c>
      <c r="B38" s="57"/>
      <c r="C38" s="21"/>
      <c r="D38" s="22"/>
    </row>
    <row r="39" spans="1:4" ht="15" thickBot="1" x14ac:dyDescent="0.4">
      <c r="A39" s="58" t="s">
        <v>32</v>
      </c>
      <c r="B39" s="59"/>
      <c r="C39" s="59"/>
      <c r="D39" s="60"/>
    </row>
    <row r="40" spans="1:4" x14ac:dyDescent="0.35">
      <c r="A40" s="37" t="s">
        <v>33</v>
      </c>
      <c r="B40" s="21"/>
      <c r="C40" s="21"/>
      <c r="D40" s="22"/>
    </row>
    <row r="41" spans="1:4" x14ac:dyDescent="0.35">
      <c r="A41" s="37"/>
      <c r="B41" s="21"/>
      <c r="C41" s="21"/>
      <c r="D41" s="22"/>
    </row>
    <row r="42" spans="1:4" x14ac:dyDescent="0.35">
      <c r="A42" s="28" t="s">
        <v>34</v>
      </c>
      <c r="B42" s="38" t="s">
        <v>40</v>
      </c>
      <c r="C42" s="21"/>
      <c r="D42" s="22"/>
    </row>
    <row r="43" spans="1:4" x14ac:dyDescent="0.35">
      <c r="A43" s="28" t="s">
        <v>36</v>
      </c>
      <c r="B43" s="38" t="s">
        <v>35</v>
      </c>
      <c r="C43" s="21"/>
      <c r="D43" s="22"/>
    </row>
    <row r="44" spans="1:4" ht="8.5" customHeight="1" thickBot="1" x14ac:dyDescent="0.4">
      <c r="A44" s="5"/>
      <c r="B44" s="21"/>
      <c r="C44" s="21"/>
      <c r="D44" s="22"/>
    </row>
    <row r="45" spans="1:4" x14ac:dyDescent="0.35">
      <c r="A45" s="39" t="s">
        <v>37</v>
      </c>
      <c r="B45" s="41" t="s">
        <v>38</v>
      </c>
      <c r="C45" s="42"/>
      <c r="D45" s="45">
        <v>43396</v>
      </c>
    </row>
    <row r="46" spans="1:4" ht="15" thickBot="1" x14ac:dyDescent="0.4">
      <c r="A46" s="40"/>
      <c r="B46" s="43"/>
      <c r="C46" s="44"/>
      <c r="D46" s="46"/>
    </row>
    <row r="47" spans="1:4" ht="15" thickBot="1" x14ac:dyDescent="0.4">
      <c r="A47" s="47" t="s">
        <v>39</v>
      </c>
      <c r="B47" s="47"/>
      <c r="C47" s="47"/>
      <c r="D47" s="47"/>
    </row>
  </sheetData>
  <mergeCells count="10">
    <mergeCell ref="A45:A46"/>
    <mergeCell ref="B45:C46"/>
    <mergeCell ref="D45:D46"/>
    <mergeCell ref="A47:D47"/>
    <mergeCell ref="A1:A2"/>
    <mergeCell ref="B1:D2"/>
    <mergeCell ref="B3:C3"/>
    <mergeCell ref="B4:C4"/>
    <mergeCell ref="A38:B38"/>
    <mergeCell ref="A39:D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4" zoomScaleNormal="100" workbookViewId="0">
      <selection activeCell="A61" sqref="A60:A61"/>
    </sheetView>
  </sheetViews>
  <sheetFormatPr defaultRowHeight="14.5" x14ac:dyDescent="0.35"/>
  <cols>
    <col min="1" max="1" width="43" customWidth="1"/>
    <col min="4" max="4" width="28.26953125" customWidth="1"/>
  </cols>
  <sheetData>
    <row r="1" spans="1:4" x14ac:dyDescent="0.35">
      <c r="A1" s="48"/>
      <c r="B1" s="50" t="s">
        <v>1</v>
      </c>
      <c r="C1" s="50"/>
      <c r="D1" s="50"/>
    </row>
    <row r="2" spans="1:4" ht="15" thickBot="1" x14ac:dyDescent="0.4">
      <c r="A2" s="49"/>
      <c r="B2" s="51"/>
      <c r="C2" s="51"/>
      <c r="D2" s="51"/>
    </row>
    <row r="3" spans="1:4" x14ac:dyDescent="0.35">
      <c r="A3" s="1" t="s">
        <v>2</v>
      </c>
      <c r="B3" s="52" t="s">
        <v>3</v>
      </c>
      <c r="C3" s="53"/>
      <c r="D3" s="2" t="s">
        <v>4</v>
      </c>
    </row>
    <row r="4" spans="1:4" ht="15" thickBot="1" x14ac:dyDescent="0.4">
      <c r="A4" s="3" t="s">
        <v>5</v>
      </c>
      <c r="B4" s="54" t="s">
        <v>6</v>
      </c>
      <c r="C4" s="55"/>
      <c r="D4" s="4" t="s">
        <v>7</v>
      </c>
    </row>
    <row r="5" spans="1:4" x14ac:dyDescent="0.35">
      <c r="A5" s="5"/>
      <c r="B5" s="6" t="s">
        <v>8</v>
      </c>
      <c r="C5" s="6" t="s">
        <v>0</v>
      </c>
      <c r="D5" s="7" t="s">
        <v>9</v>
      </c>
    </row>
    <row r="6" spans="1:4" x14ac:dyDescent="0.35">
      <c r="A6" s="8" t="s">
        <v>10</v>
      </c>
      <c r="B6" s="6" t="s">
        <v>11</v>
      </c>
      <c r="C6" s="6" t="s">
        <v>12</v>
      </c>
      <c r="D6" s="7" t="s">
        <v>13</v>
      </c>
    </row>
    <row r="7" spans="1:4" ht="15" thickBot="1" x14ac:dyDescent="0.4">
      <c r="A7" s="9" t="s">
        <v>14</v>
      </c>
      <c r="B7" s="10">
        <v>1340</v>
      </c>
      <c r="C7" s="10">
        <v>86.065899999999999</v>
      </c>
      <c r="D7" s="11">
        <v>115328.3</v>
      </c>
    </row>
    <row r="8" spans="1:4" x14ac:dyDescent="0.35">
      <c r="A8" s="12" t="s">
        <v>15</v>
      </c>
      <c r="B8" s="13">
        <v>16.8</v>
      </c>
      <c r="C8" s="13">
        <v>55</v>
      </c>
      <c r="D8" s="14">
        <f>($B$8)*C8</f>
        <v>924</v>
      </c>
    </row>
    <row r="9" spans="1:4" x14ac:dyDescent="0.35">
      <c r="A9" s="12"/>
      <c r="B9" s="13"/>
      <c r="C9" s="13"/>
      <c r="D9" s="14">
        <f>($B$9)*C9</f>
        <v>0</v>
      </c>
    </row>
    <row r="10" spans="1:4" x14ac:dyDescent="0.35">
      <c r="A10" s="12" t="s">
        <v>16</v>
      </c>
      <c r="B10" s="13">
        <v>-6.6</v>
      </c>
      <c r="C10" s="13">
        <v>55</v>
      </c>
      <c r="D10" s="14">
        <f>($B$10)*C10</f>
        <v>-363</v>
      </c>
    </row>
    <row r="11" spans="1:4" x14ac:dyDescent="0.35">
      <c r="A11" s="15"/>
      <c r="B11" s="13"/>
      <c r="C11" s="13"/>
      <c r="D11" s="14">
        <f>($B$11)*C11</f>
        <v>0</v>
      </c>
    </row>
    <row r="12" spans="1:4" x14ac:dyDescent="0.35">
      <c r="A12" s="12" t="s">
        <v>17</v>
      </c>
      <c r="B12" s="13">
        <v>3.5</v>
      </c>
      <c r="C12" s="13">
        <v>111.35</v>
      </c>
      <c r="D12" s="14">
        <f>($B$12)*C12</f>
        <v>389.72499999999997</v>
      </c>
    </row>
    <row r="13" spans="1:4" x14ac:dyDescent="0.35">
      <c r="A13" s="15" t="s">
        <v>18</v>
      </c>
      <c r="B13" s="13"/>
      <c r="C13" s="13"/>
      <c r="D13" s="14">
        <f>($B$13)*C13</f>
        <v>0</v>
      </c>
    </row>
    <row r="14" spans="1:4" x14ac:dyDescent="0.35">
      <c r="A14" s="16"/>
      <c r="B14" s="13"/>
      <c r="C14" s="13"/>
      <c r="D14" s="14">
        <f>($B$14)*C14</f>
        <v>0</v>
      </c>
    </row>
    <row r="15" spans="1:4" x14ac:dyDescent="0.35">
      <c r="A15" s="17" t="s">
        <v>19</v>
      </c>
      <c r="B15" s="13">
        <v>3</v>
      </c>
      <c r="C15" s="13">
        <v>65</v>
      </c>
      <c r="D15" s="14">
        <f>($B$15)*C15</f>
        <v>195</v>
      </c>
    </row>
    <row r="16" spans="1:4" x14ac:dyDescent="0.35">
      <c r="A16" s="15"/>
      <c r="B16" s="13"/>
      <c r="C16" s="13"/>
      <c r="D16" s="14">
        <f>($B$16)*C16</f>
        <v>0</v>
      </c>
    </row>
    <row r="17" spans="1:4" x14ac:dyDescent="0.35">
      <c r="A17" s="12" t="s">
        <v>20</v>
      </c>
      <c r="B17" s="13">
        <v>0.5</v>
      </c>
      <c r="C17" s="13">
        <v>15</v>
      </c>
      <c r="D17" s="14">
        <f>($B$17)*C17</f>
        <v>7.5</v>
      </c>
    </row>
    <row r="18" spans="1:4" x14ac:dyDescent="0.35">
      <c r="A18" s="15"/>
      <c r="B18" s="13"/>
      <c r="C18" s="13"/>
      <c r="D18" s="14">
        <f>($B$18)*C18</f>
        <v>0</v>
      </c>
    </row>
    <row r="19" spans="1:4" x14ac:dyDescent="0.35">
      <c r="A19" s="12" t="s">
        <v>21</v>
      </c>
      <c r="B19" s="13">
        <v>11</v>
      </c>
      <c r="C19" s="13">
        <v>53</v>
      </c>
      <c r="D19" s="14">
        <f>($B$19)*C19</f>
        <v>583</v>
      </c>
    </row>
    <row r="20" spans="1:4" x14ac:dyDescent="0.35">
      <c r="A20" s="15"/>
      <c r="B20" s="13"/>
      <c r="C20" s="13"/>
      <c r="D20" s="14">
        <f>($B$20)*C20</f>
        <v>0</v>
      </c>
    </row>
    <row r="21" spans="1:4" x14ac:dyDescent="0.35">
      <c r="A21" s="15"/>
      <c r="B21" s="13"/>
      <c r="C21" s="13"/>
      <c r="D21" s="14">
        <f>($B$21)*C21</f>
        <v>0</v>
      </c>
    </row>
    <row r="22" spans="1:4" x14ac:dyDescent="0.35">
      <c r="A22" s="15"/>
      <c r="B22" s="13"/>
      <c r="C22" s="13"/>
      <c r="D22" s="14">
        <f>($B$22)*C22</f>
        <v>0</v>
      </c>
    </row>
    <row r="23" spans="1:4" x14ac:dyDescent="0.35">
      <c r="A23" s="18" t="s">
        <v>22</v>
      </c>
      <c r="B23" s="19">
        <f>B7+B8+B9+B10+B11+B12+B13+B14+B15+B16+B17+B18+B19+B20+B21+B22</f>
        <v>1368.2</v>
      </c>
      <c r="C23" s="19"/>
      <c r="D23" s="20">
        <f>D7+D8+D9+D10+D11+D12+D13+D14+D15+D16+D17+D18+D19+D20+D21+D22</f>
        <v>117064.52500000001</v>
      </c>
    </row>
    <row r="24" spans="1:4" x14ac:dyDescent="0.35">
      <c r="A24" s="5"/>
      <c r="B24" s="21"/>
      <c r="C24" s="21"/>
      <c r="D24" s="22"/>
    </row>
    <row r="25" spans="1:4" x14ac:dyDescent="0.35">
      <c r="A25" s="23" t="s">
        <v>23</v>
      </c>
      <c r="B25" s="24"/>
      <c r="C25" s="25">
        <v>1340</v>
      </c>
      <c r="D25" s="26" t="s">
        <v>11</v>
      </c>
    </row>
    <row r="26" spans="1:4" x14ac:dyDescent="0.35">
      <c r="A26" s="23" t="s">
        <v>24</v>
      </c>
      <c r="B26" s="24"/>
      <c r="C26" s="25">
        <v>86.065899999999999</v>
      </c>
      <c r="D26" s="26" t="s">
        <v>12</v>
      </c>
    </row>
    <row r="27" spans="1:4" x14ac:dyDescent="0.35">
      <c r="A27" s="27" t="s">
        <v>25</v>
      </c>
      <c r="B27" s="24"/>
      <c r="C27" s="25">
        <v>115328.3</v>
      </c>
      <c r="D27" s="26" t="s">
        <v>13</v>
      </c>
    </row>
    <row r="28" spans="1:4" x14ac:dyDescent="0.35">
      <c r="A28" s="28" t="s">
        <v>26</v>
      </c>
      <c r="B28" s="24"/>
      <c r="C28" s="25">
        <v>2400</v>
      </c>
      <c r="D28" s="26" t="s">
        <v>11</v>
      </c>
    </row>
    <row r="29" spans="1:4" x14ac:dyDescent="0.35">
      <c r="A29" s="28" t="s">
        <v>27</v>
      </c>
      <c r="B29" s="24"/>
      <c r="C29" s="25">
        <v>1060</v>
      </c>
      <c r="D29" s="26" t="s">
        <v>11</v>
      </c>
    </row>
    <row r="30" spans="1:4" x14ac:dyDescent="0.35">
      <c r="A30" s="5"/>
      <c r="B30" s="21"/>
      <c r="C30" s="21"/>
      <c r="D30" s="22"/>
    </row>
    <row r="31" spans="1:4" ht="10" customHeight="1" thickBot="1" x14ac:dyDescent="0.4">
      <c r="A31" s="29"/>
      <c r="B31" s="10"/>
      <c r="C31" s="10"/>
      <c r="D31" s="11"/>
    </row>
    <row r="32" spans="1:4" x14ac:dyDescent="0.35">
      <c r="A32" s="30" t="s">
        <v>28</v>
      </c>
      <c r="B32" s="31"/>
      <c r="C32" s="32">
        <f>B23</f>
        <v>1368.2</v>
      </c>
      <c r="D32" s="33" t="str">
        <f>D25</f>
        <v>Pounds</v>
      </c>
    </row>
    <row r="33" spans="1:4" x14ac:dyDescent="0.35">
      <c r="A33" s="30" t="s">
        <v>29</v>
      </c>
      <c r="B33" s="31"/>
      <c r="C33" s="32">
        <f>D23/B23</f>
        <v>85.56097427276714</v>
      </c>
      <c r="D33" s="33" t="str">
        <f>D26</f>
        <v>Inches</v>
      </c>
    </row>
    <row r="34" spans="1:4" x14ac:dyDescent="0.35">
      <c r="A34" s="30" t="s">
        <v>30</v>
      </c>
      <c r="B34" s="31"/>
      <c r="C34" s="32">
        <f>D23</f>
        <v>117064.52500000001</v>
      </c>
      <c r="D34" s="33" t="str">
        <f>D27</f>
        <v>Inch/Pounds</v>
      </c>
    </row>
    <row r="35" spans="1:4" x14ac:dyDescent="0.35">
      <c r="A35" s="30" t="s">
        <v>26</v>
      </c>
      <c r="B35" s="31"/>
      <c r="C35" s="32">
        <v>2400</v>
      </c>
      <c r="D35" s="33" t="str">
        <f>D28</f>
        <v>Pounds</v>
      </c>
    </row>
    <row r="36" spans="1:4" ht="15" thickBot="1" x14ac:dyDescent="0.4">
      <c r="A36" s="34" t="s">
        <v>31</v>
      </c>
      <c r="B36" s="35"/>
      <c r="C36" s="35">
        <f>C35-C32</f>
        <v>1031.8</v>
      </c>
      <c r="D36" s="36" t="str">
        <f>D29</f>
        <v>Pounds</v>
      </c>
    </row>
    <row r="37" spans="1:4" ht="10.5" customHeight="1" thickBot="1" x14ac:dyDescent="0.4">
      <c r="A37" s="5"/>
      <c r="B37" s="21"/>
      <c r="C37" s="21"/>
      <c r="D37" s="22"/>
    </row>
    <row r="38" spans="1:4" ht="15" thickBot="1" x14ac:dyDescent="0.4">
      <c r="A38" s="56" t="s">
        <v>44</v>
      </c>
      <c r="B38" s="57"/>
      <c r="C38" s="21"/>
      <c r="D38" s="22"/>
    </row>
    <row r="39" spans="1:4" ht="15" thickBot="1" x14ac:dyDescent="0.4">
      <c r="A39" s="58" t="s">
        <v>32</v>
      </c>
      <c r="B39" s="59"/>
      <c r="C39" s="59"/>
      <c r="D39" s="60"/>
    </row>
    <row r="40" spans="1:4" x14ac:dyDescent="0.35">
      <c r="A40" s="37" t="s">
        <v>33</v>
      </c>
      <c r="B40" s="21"/>
      <c r="C40" s="21"/>
      <c r="D40" s="22"/>
    </row>
    <row r="41" spans="1:4" ht="11" customHeight="1" x14ac:dyDescent="0.35">
      <c r="A41" s="37"/>
      <c r="B41" s="21"/>
      <c r="C41" s="21"/>
      <c r="D41" s="22"/>
    </row>
    <row r="42" spans="1:4" x14ac:dyDescent="0.35">
      <c r="A42" s="28" t="s">
        <v>34</v>
      </c>
      <c r="B42" s="38" t="s">
        <v>35</v>
      </c>
      <c r="C42" s="21"/>
      <c r="D42" s="22"/>
    </row>
    <row r="43" spans="1:4" x14ac:dyDescent="0.35">
      <c r="A43" s="28" t="s">
        <v>36</v>
      </c>
      <c r="B43" s="38" t="s">
        <v>35</v>
      </c>
      <c r="C43" s="21"/>
      <c r="D43" s="22"/>
    </row>
    <row r="44" spans="1:4" ht="15" thickBot="1" x14ac:dyDescent="0.4">
      <c r="A44" s="5"/>
      <c r="B44" s="21"/>
      <c r="C44" s="21"/>
      <c r="D44" s="22"/>
    </row>
    <row r="45" spans="1:4" x14ac:dyDescent="0.35">
      <c r="A45" s="39" t="s">
        <v>37</v>
      </c>
      <c r="B45" s="41" t="s">
        <v>38</v>
      </c>
      <c r="C45" s="42"/>
      <c r="D45" s="45">
        <v>43395</v>
      </c>
    </row>
    <row r="46" spans="1:4" ht="15" thickBot="1" x14ac:dyDescent="0.4">
      <c r="A46" s="40"/>
      <c r="B46" s="43"/>
      <c r="C46" s="44"/>
      <c r="D46" s="46"/>
    </row>
    <row r="47" spans="1:4" ht="15" thickBot="1" x14ac:dyDescent="0.4">
      <c r="A47" s="47" t="s">
        <v>39</v>
      </c>
      <c r="B47" s="47"/>
      <c r="C47" s="47"/>
      <c r="D47" s="47"/>
    </row>
  </sheetData>
  <mergeCells count="10">
    <mergeCell ref="A45:A46"/>
    <mergeCell ref="B45:C46"/>
    <mergeCell ref="D45:D46"/>
    <mergeCell ref="A47:D47"/>
    <mergeCell ref="A1:A2"/>
    <mergeCell ref="B1:D2"/>
    <mergeCell ref="B3:C3"/>
    <mergeCell ref="B4:C4"/>
    <mergeCell ref="A38:B38"/>
    <mergeCell ref="A39:D3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31" workbookViewId="0">
      <selection activeCell="B45" sqref="B45:C46"/>
    </sheetView>
  </sheetViews>
  <sheetFormatPr defaultRowHeight="14.5" x14ac:dyDescent="0.35"/>
  <cols>
    <col min="1" max="1" width="43.26953125" customWidth="1"/>
    <col min="4" max="4" width="28.08984375" customWidth="1"/>
  </cols>
  <sheetData>
    <row r="1" spans="1:4" x14ac:dyDescent="0.35">
      <c r="A1" s="48"/>
      <c r="B1" s="50" t="s">
        <v>1</v>
      </c>
      <c r="C1" s="50"/>
      <c r="D1" s="50"/>
    </row>
    <row r="2" spans="1:4" ht="11.5" customHeight="1" thickBot="1" x14ac:dyDescent="0.4">
      <c r="A2" s="49"/>
      <c r="B2" s="51"/>
      <c r="C2" s="51"/>
      <c r="D2" s="51"/>
    </row>
    <row r="3" spans="1:4" x14ac:dyDescent="0.35">
      <c r="A3" s="1" t="s">
        <v>2</v>
      </c>
      <c r="B3" s="52" t="s">
        <v>3</v>
      </c>
      <c r="C3" s="53"/>
      <c r="D3" s="2" t="s">
        <v>4</v>
      </c>
    </row>
    <row r="4" spans="1:4" ht="15" thickBot="1" x14ac:dyDescent="0.4">
      <c r="A4" s="3" t="s">
        <v>5</v>
      </c>
      <c r="B4" s="54" t="s">
        <v>6</v>
      </c>
      <c r="C4" s="55"/>
      <c r="D4" s="4" t="s">
        <v>7</v>
      </c>
    </row>
    <row r="5" spans="1:4" x14ac:dyDescent="0.35">
      <c r="A5" s="5"/>
      <c r="B5" s="6" t="s">
        <v>8</v>
      </c>
      <c r="C5" s="6" t="s">
        <v>0</v>
      </c>
      <c r="D5" s="7" t="s">
        <v>9</v>
      </c>
    </row>
    <row r="6" spans="1:4" x14ac:dyDescent="0.35">
      <c r="A6" s="8" t="s">
        <v>10</v>
      </c>
      <c r="B6" s="6" t="s">
        <v>11</v>
      </c>
      <c r="C6" s="6" t="s">
        <v>12</v>
      </c>
      <c r="D6" s="7" t="s">
        <v>13</v>
      </c>
    </row>
    <row r="7" spans="1:4" ht="15" thickBot="1" x14ac:dyDescent="0.4">
      <c r="A7" s="9" t="s">
        <v>14</v>
      </c>
      <c r="B7" s="10">
        <v>1355.4</v>
      </c>
      <c r="C7" s="10">
        <v>85.54365</v>
      </c>
      <c r="D7" s="11">
        <v>115945.9</v>
      </c>
    </row>
    <row r="8" spans="1:4" x14ac:dyDescent="0.35">
      <c r="A8" s="12" t="s">
        <v>45</v>
      </c>
      <c r="B8" s="13">
        <v>-12.5</v>
      </c>
      <c r="C8" s="13">
        <v>19</v>
      </c>
      <c r="D8" s="14">
        <f>($B$8)*C8</f>
        <v>-237.5</v>
      </c>
    </row>
    <row r="9" spans="1:4" x14ac:dyDescent="0.35">
      <c r="A9" s="12"/>
      <c r="B9" s="13"/>
      <c r="C9" s="13"/>
      <c r="D9" s="14">
        <f>($B$9)*C9</f>
        <v>0</v>
      </c>
    </row>
    <row r="10" spans="1:4" x14ac:dyDescent="0.35">
      <c r="A10" s="12" t="s">
        <v>47</v>
      </c>
      <c r="B10" s="13">
        <v>10</v>
      </c>
      <c r="C10" s="13">
        <v>19</v>
      </c>
      <c r="D10" s="14">
        <f>($B$10)*C10</f>
        <v>190</v>
      </c>
    </row>
    <row r="11" spans="1:4" x14ac:dyDescent="0.35">
      <c r="A11" s="15"/>
      <c r="B11" s="13"/>
      <c r="C11" s="13"/>
      <c r="D11" s="14">
        <f>($B$11)*C11</f>
        <v>0</v>
      </c>
    </row>
    <row r="12" spans="1:4" x14ac:dyDescent="0.35">
      <c r="A12" s="12"/>
      <c r="B12" s="13"/>
      <c r="C12" s="13"/>
      <c r="D12" s="14">
        <f>($B$12)*C12</f>
        <v>0</v>
      </c>
    </row>
    <row r="13" spans="1:4" x14ac:dyDescent="0.35">
      <c r="A13" s="15"/>
      <c r="B13" s="13"/>
      <c r="C13" s="13"/>
      <c r="D13" s="14">
        <f>($B$13)*C13</f>
        <v>0</v>
      </c>
    </row>
    <row r="14" spans="1:4" x14ac:dyDescent="0.35">
      <c r="A14" s="16"/>
      <c r="B14" s="13"/>
      <c r="C14" s="13"/>
      <c r="D14" s="14">
        <f>($B$14)*C14</f>
        <v>0</v>
      </c>
    </row>
    <row r="15" spans="1:4" x14ac:dyDescent="0.35">
      <c r="A15" s="17"/>
      <c r="B15" s="13"/>
      <c r="C15" s="13"/>
      <c r="D15" s="14">
        <f>($B$15)*C15</f>
        <v>0</v>
      </c>
    </row>
    <row r="16" spans="1:4" x14ac:dyDescent="0.35">
      <c r="A16" s="15"/>
      <c r="B16" s="13"/>
      <c r="C16" s="13"/>
      <c r="D16" s="14">
        <f>($B$16)*C16</f>
        <v>0</v>
      </c>
    </row>
    <row r="17" spans="1:4" x14ac:dyDescent="0.35">
      <c r="A17" s="12"/>
      <c r="B17" s="13"/>
      <c r="C17" s="13"/>
      <c r="D17" s="14">
        <f>($B$17)*C17</f>
        <v>0</v>
      </c>
    </row>
    <row r="18" spans="1:4" x14ac:dyDescent="0.35">
      <c r="A18" s="15"/>
      <c r="B18" s="13"/>
      <c r="C18" s="13"/>
      <c r="D18" s="14">
        <f>($B$18)*C18</f>
        <v>0</v>
      </c>
    </row>
    <row r="19" spans="1:4" x14ac:dyDescent="0.35">
      <c r="A19" s="12"/>
      <c r="B19" s="13"/>
      <c r="C19" s="13"/>
      <c r="D19" s="14">
        <f>($B$19)*C19</f>
        <v>0</v>
      </c>
    </row>
    <row r="20" spans="1:4" x14ac:dyDescent="0.35">
      <c r="A20" s="15"/>
      <c r="B20" s="13"/>
      <c r="C20" s="13"/>
      <c r="D20" s="14">
        <f>($B$20)*C20</f>
        <v>0</v>
      </c>
    </row>
    <row r="21" spans="1:4" x14ac:dyDescent="0.35">
      <c r="A21" s="15"/>
      <c r="B21" s="13"/>
      <c r="C21" s="13"/>
      <c r="D21" s="14">
        <f>($B$21)*C21</f>
        <v>0</v>
      </c>
    </row>
    <row r="22" spans="1:4" x14ac:dyDescent="0.35">
      <c r="A22" s="15"/>
      <c r="B22" s="13"/>
      <c r="C22" s="13"/>
      <c r="D22" s="14">
        <f>($B$22)*C22</f>
        <v>0</v>
      </c>
    </row>
    <row r="23" spans="1:4" x14ac:dyDescent="0.35">
      <c r="A23" s="18" t="s">
        <v>22</v>
      </c>
      <c r="B23" s="19">
        <f>B7+B8+B9+B10+B11+B12+B13+B14+B15+B16+B17+B18+B19+B20+B21+B22</f>
        <v>1352.9</v>
      </c>
      <c r="C23" s="19"/>
      <c r="D23" s="20">
        <f>D7+D8+D9+D10+D11+D12+D13+D14+D15+D16+D17+D18+D19+D20+D21+D22</f>
        <v>115898.4</v>
      </c>
    </row>
    <row r="24" spans="1:4" x14ac:dyDescent="0.35">
      <c r="A24" s="5"/>
      <c r="B24" s="21"/>
      <c r="C24" s="21"/>
      <c r="D24" s="22"/>
    </row>
    <row r="25" spans="1:4" x14ac:dyDescent="0.35">
      <c r="A25" s="23" t="s">
        <v>23</v>
      </c>
      <c r="B25" s="24"/>
      <c r="C25" s="25">
        <v>1355.4</v>
      </c>
      <c r="D25" s="26" t="s">
        <v>11</v>
      </c>
    </row>
    <row r="26" spans="1:4" x14ac:dyDescent="0.35">
      <c r="A26" s="23" t="s">
        <v>24</v>
      </c>
      <c r="B26" s="24"/>
      <c r="C26" s="25">
        <v>85.54365</v>
      </c>
      <c r="D26" s="26" t="s">
        <v>12</v>
      </c>
    </row>
    <row r="27" spans="1:4" x14ac:dyDescent="0.35">
      <c r="A27" s="27" t="s">
        <v>25</v>
      </c>
      <c r="B27" s="24"/>
      <c r="C27" s="25">
        <v>115945.9</v>
      </c>
      <c r="D27" s="26" t="s">
        <v>13</v>
      </c>
    </row>
    <row r="28" spans="1:4" x14ac:dyDescent="0.35">
      <c r="A28" s="28" t="s">
        <v>26</v>
      </c>
      <c r="B28" s="24"/>
      <c r="C28" s="25">
        <v>2400</v>
      </c>
      <c r="D28" s="26" t="s">
        <v>11</v>
      </c>
    </row>
    <row r="29" spans="1:4" x14ac:dyDescent="0.35">
      <c r="A29" s="28" t="s">
        <v>27</v>
      </c>
      <c r="B29" s="24"/>
      <c r="C29" s="25">
        <v>1044.5999999999999</v>
      </c>
      <c r="D29" s="26" t="s">
        <v>11</v>
      </c>
    </row>
    <row r="30" spans="1:4" ht="11.5" customHeight="1" x14ac:dyDescent="0.35">
      <c r="A30" s="5"/>
      <c r="B30" s="21"/>
      <c r="C30" s="21"/>
      <c r="D30" s="22"/>
    </row>
    <row r="31" spans="1:4" ht="7" customHeight="1" thickBot="1" x14ac:dyDescent="0.4">
      <c r="A31" s="29"/>
      <c r="B31" s="10"/>
      <c r="C31" s="10"/>
      <c r="D31" s="11"/>
    </row>
    <row r="32" spans="1:4" x14ac:dyDescent="0.35">
      <c r="A32" s="30" t="s">
        <v>28</v>
      </c>
      <c r="B32" s="31"/>
      <c r="C32" s="32">
        <f>B23</f>
        <v>1352.9</v>
      </c>
      <c r="D32" s="33" t="str">
        <f>D25</f>
        <v>Pounds</v>
      </c>
    </row>
    <row r="33" spans="1:4" x14ac:dyDescent="0.35">
      <c r="A33" s="30" t="s">
        <v>29</v>
      </c>
      <c r="B33" s="31"/>
      <c r="C33" s="32">
        <f>D23/B23</f>
        <v>85.666642028235628</v>
      </c>
      <c r="D33" s="33" t="str">
        <f>D26</f>
        <v>Inches</v>
      </c>
    </row>
    <row r="34" spans="1:4" x14ac:dyDescent="0.35">
      <c r="A34" s="30" t="s">
        <v>30</v>
      </c>
      <c r="B34" s="31"/>
      <c r="C34" s="32">
        <f>D23</f>
        <v>115898.4</v>
      </c>
      <c r="D34" s="33" t="str">
        <f>D27</f>
        <v>Inch/Pounds</v>
      </c>
    </row>
    <row r="35" spans="1:4" x14ac:dyDescent="0.35">
      <c r="A35" s="30" t="s">
        <v>26</v>
      </c>
      <c r="B35" s="31"/>
      <c r="C35" s="32">
        <v>2400</v>
      </c>
      <c r="D35" s="33" t="str">
        <f>D28</f>
        <v>Pounds</v>
      </c>
    </row>
    <row r="36" spans="1:4" ht="15" thickBot="1" x14ac:dyDescent="0.4">
      <c r="A36" s="34" t="s">
        <v>31</v>
      </c>
      <c r="B36" s="35"/>
      <c r="C36" s="35">
        <f>C35-C32</f>
        <v>1047.0999999999999</v>
      </c>
      <c r="D36" s="36" t="str">
        <f>D29</f>
        <v>Pounds</v>
      </c>
    </row>
    <row r="37" spans="1:4" ht="12" customHeight="1" thickBot="1" x14ac:dyDescent="0.4">
      <c r="A37" s="5"/>
      <c r="B37" s="21"/>
      <c r="C37" s="21"/>
      <c r="D37" s="22"/>
    </row>
    <row r="38" spans="1:4" ht="15" thickBot="1" x14ac:dyDescent="0.4">
      <c r="A38" s="56" t="s">
        <v>51</v>
      </c>
      <c r="B38" s="57"/>
      <c r="C38" s="21"/>
      <c r="D38" s="22"/>
    </row>
    <row r="39" spans="1:4" ht="15" thickBot="1" x14ac:dyDescent="0.4">
      <c r="A39" s="58" t="s">
        <v>32</v>
      </c>
      <c r="B39" s="59"/>
      <c r="C39" s="59"/>
      <c r="D39" s="60"/>
    </row>
    <row r="40" spans="1:4" x14ac:dyDescent="0.35">
      <c r="A40" s="37" t="s">
        <v>33</v>
      </c>
      <c r="B40" s="21"/>
      <c r="C40" s="21"/>
      <c r="D40" s="22"/>
    </row>
    <row r="41" spans="1:4" x14ac:dyDescent="0.35">
      <c r="A41" s="37"/>
      <c r="B41" s="21"/>
      <c r="C41" s="21"/>
      <c r="D41" s="22"/>
    </row>
    <row r="42" spans="1:4" x14ac:dyDescent="0.35">
      <c r="A42" s="28" t="s">
        <v>34</v>
      </c>
      <c r="B42" s="38" t="s">
        <v>40</v>
      </c>
      <c r="C42" s="21"/>
      <c r="D42" s="22"/>
    </row>
    <row r="43" spans="1:4" x14ac:dyDescent="0.35">
      <c r="A43" s="28" t="s">
        <v>36</v>
      </c>
      <c r="B43" s="38" t="s">
        <v>35</v>
      </c>
      <c r="C43" s="21"/>
      <c r="D43" s="22"/>
    </row>
    <row r="44" spans="1:4" ht="15" thickBot="1" x14ac:dyDescent="0.4">
      <c r="A44" s="5"/>
      <c r="B44" s="21"/>
      <c r="C44" s="21"/>
      <c r="D44" s="22"/>
    </row>
    <row r="45" spans="1:4" x14ac:dyDescent="0.35">
      <c r="A45" s="39" t="s">
        <v>52</v>
      </c>
      <c r="B45" s="41" t="s">
        <v>53</v>
      </c>
      <c r="C45" s="42"/>
      <c r="D45" s="45">
        <v>43590</v>
      </c>
    </row>
    <row r="46" spans="1:4" ht="15" thickBot="1" x14ac:dyDescent="0.4">
      <c r="A46" s="40"/>
      <c r="B46" s="43"/>
      <c r="C46" s="44"/>
      <c r="D46" s="46"/>
    </row>
    <row r="47" spans="1:4" ht="15" thickBot="1" x14ac:dyDescent="0.4">
      <c r="A47" s="47" t="s">
        <v>39</v>
      </c>
      <c r="B47" s="47"/>
      <c r="C47" s="47"/>
      <c r="D47" s="47"/>
    </row>
  </sheetData>
  <mergeCells count="10">
    <mergeCell ref="A45:A46"/>
    <mergeCell ref="B45:C46"/>
    <mergeCell ref="D45:D46"/>
    <mergeCell ref="A47:D47"/>
    <mergeCell ref="A1:A2"/>
    <mergeCell ref="B1:D2"/>
    <mergeCell ref="B3:C3"/>
    <mergeCell ref="B4:C4"/>
    <mergeCell ref="A38:B38"/>
    <mergeCell ref="A39:D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A15" sqref="A15"/>
    </sheetView>
  </sheetViews>
  <sheetFormatPr defaultRowHeight="14.5" x14ac:dyDescent="0.35"/>
  <cols>
    <col min="1" max="1" width="35.08984375" customWidth="1"/>
    <col min="2" max="2" width="11.26953125" customWidth="1"/>
    <col min="3" max="3" width="10.7265625" customWidth="1"/>
    <col min="4" max="4" width="26.08984375" customWidth="1"/>
  </cols>
  <sheetData>
    <row r="1" spans="1:4" x14ac:dyDescent="0.35">
      <c r="A1" s="48"/>
      <c r="B1" s="50" t="s">
        <v>1</v>
      </c>
      <c r="C1" s="50"/>
      <c r="D1" s="50"/>
    </row>
    <row r="2" spans="1:4" ht="15" thickBot="1" x14ac:dyDescent="0.4">
      <c r="A2" s="49"/>
      <c r="B2" s="51"/>
      <c r="C2" s="51"/>
      <c r="D2" s="51"/>
    </row>
    <row r="3" spans="1:4" x14ac:dyDescent="0.35">
      <c r="A3" s="1" t="s">
        <v>2</v>
      </c>
      <c r="B3" s="52" t="s">
        <v>3</v>
      </c>
      <c r="C3" s="53"/>
      <c r="D3" s="2" t="s">
        <v>4</v>
      </c>
    </row>
    <row r="4" spans="1:4" ht="15" thickBot="1" x14ac:dyDescent="0.4">
      <c r="A4" s="3" t="s">
        <v>5</v>
      </c>
      <c r="B4" s="54" t="s">
        <v>6</v>
      </c>
      <c r="C4" s="55"/>
      <c r="D4" s="4" t="s">
        <v>7</v>
      </c>
    </row>
    <row r="5" spans="1:4" x14ac:dyDescent="0.35">
      <c r="A5" s="5"/>
      <c r="B5" s="6" t="s">
        <v>8</v>
      </c>
      <c r="C5" s="6" t="s">
        <v>0</v>
      </c>
      <c r="D5" s="7" t="s">
        <v>9</v>
      </c>
    </row>
    <row r="6" spans="1:4" x14ac:dyDescent="0.35">
      <c r="A6" s="8" t="s">
        <v>10</v>
      </c>
      <c r="B6" s="6" t="s">
        <v>11</v>
      </c>
      <c r="C6" s="6" t="s">
        <v>12</v>
      </c>
      <c r="D6" s="7" t="s">
        <v>13</v>
      </c>
    </row>
    <row r="7" spans="1:4" ht="15" thickBot="1" x14ac:dyDescent="0.4">
      <c r="A7" s="9" t="s">
        <v>14</v>
      </c>
      <c r="B7" s="10">
        <v>1368.2</v>
      </c>
      <c r="C7" s="10">
        <v>85.560969999999998</v>
      </c>
      <c r="D7" s="11">
        <v>117064.5</v>
      </c>
    </row>
    <row r="8" spans="1:4" x14ac:dyDescent="0.35">
      <c r="A8" s="12" t="s">
        <v>48</v>
      </c>
      <c r="B8" s="13">
        <v>-3.8</v>
      </c>
      <c r="C8" s="13">
        <v>34.799999999999997</v>
      </c>
      <c r="D8" s="14">
        <f>($B$8)*C8</f>
        <v>-132.23999999999998</v>
      </c>
    </row>
    <row r="9" spans="1:4" x14ac:dyDescent="0.35">
      <c r="A9" s="12"/>
      <c r="B9" s="13"/>
      <c r="C9" s="13"/>
      <c r="D9" s="14">
        <f>($B$9)*C9</f>
        <v>0</v>
      </c>
    </row>
    <row r="10" spans="1:4" x14ac:dyDescent="0.35">
      <c r="A10" s="12" t="s">
        <v>49</v>
      </c>
      <c r="B10" s="13">
        <v>-9</v>
      </c>
      <c r="C10" s="13">
        <v>109.6</v>
      </c>
      <c r="D10" s="14">
        <f>($B$10)*C10</f>
        <v>-986.4</v>
      </c>
    </row>
    <row r="11" spans="1:4" x14ac:dyDescent="0.35">
      <c r="A11" s="15" t="s">
        <v>50</v>
      </c>
      <c r="B11" s="13"/>
      <c r="C11" s="13"/>
      <c r="D11" s="14">
        <f>($B$11)*C11</f>
        <v>0</v>
      </c>
    </row>
    <row r="12" spans="1:4" x14ac:dyDescent="0.35">
      <c r="A12" s="12"/>
      <c r="B12" s="13"/>
      <c r="C12" s="13"/>
      <c r="D12" s="14">
        <f>($B$12)*C12</f>
        <v>0</v>
      </c>
    </row>
    <row r="13" spans="1:4" x14ac:dyDescent="0.35">
      <c r="A13" s="15"/>
      <c r="B13" s="13"/>
      <c r="C13" s="13"/>
      <c r="D13" s="14">
        <f>($B$13)*C13</f>
        <v>0</v>
      </c>
    </row>
    <row r="14" spans="1:4" x14ac:dyDescent="0.35">
      <c r="A14" s="16"/>
      <c r="B14" s="13"/>
      <c r="C14" s="13"/>
      <c r="D14" s="14">
        <f>($B$14)*C14</f>
        <v>0</v>
      </c>
    </row>
    <row r="15" spans="1:4" x14ac:dyDescent="0.35">
      <c r="A15" s="17"/>
      <c r="B15" s="13"/>
      <c r="C15" s="13"/>
      <c r="D15" s="14">
        <f>($B$15)*C15</f>
        <v>0</v>
      </c>
    </row>
    <row r="16" spans="1:4" x14ac:dyDescent="0.35">
      <c r="A16" s="15"/>
      <c r="B16" s="13"/>
      <c r="C16" s="13"/>
      <c r="D16" s="14">
        <f>($B$16)*C16</f>
        <v>0</v>
      </c>
    </row>
    <row r="17" spans="1:4" x14ac:dyDescent="0.35">
      <c r="A17" s="12"/>
      <c r="B17" s="13"/>
      <c r="C17" s="13"/>
      <c r="D17" s="14">
        <f>($B$17)*C17</f>
        <v>0</v>
      </c>
    </row>
    <row r="18" spans="1:4" x14ac:dyDescent="0.35">
      <c r="A18" s="15"/>
      <c r="B18" s="13"/>
      <c r="C18" s="13"/>
      <c r="D18" s="14">
        <f>($B$18)*C18</f>
        <v>0</v>
      </c>
    </row>
    <row r="19" spans="1:4" x14ac:dyDescent="0.35">
      <c r="A19" s="12"/>
      <c r="B19" s="13"/>
      <c r="C19" s="13"/>
      <c r="D19" s="14">
        <f>($B$19)*C19</f>
        <v>0</v>
      </c>
    </row>
    <row r="20" spans="1:4" x14ac:dyDescent="0.35">
      <c r="A20" s="15"/>
      <c r="B20" s="13"/>
      <c r="C20" s="13"/>
      <c r="D20" s="14">
        <f>($B$20)*C20</f>
        <v>0</v>
      </c>
    </row>
    <row r="21" spans="1:4" x14ac:dyDescent="0.35">
      <c r="A21" s="15"/>
      <c r="B21" s="13"/>
      <c r="C21" s="13"/>
      <c r="D21" s="14">
        <f>($B$21)*C21</f>
        <v>0</v>
      </c>
    </row>
    <row r="22" spans="1:4" x14ac:dyDescent="0.35">
      <c r="A22" s="15"/>
      <c r="B22" s="13"/>
      <c r="C22" s="13"/>
      <c r="D22" s="14">
        <f>($B$22)*C22</f>
        <v>0</v>
      </c>
    </row>
    <row r="23" spans="1:4" x14ac:dyDescent="0.35">
      <c r="A23" s="18" t="s">
        <v>22</v>
      </c>
      <c r="B23" s="19">
        <f>B7+B8+B9+B10+B11+B12+B13+B14+B15+B16+B17+B18+B19+B20+B21+B22</f>
        <v>1355.4</v>
      </c>
      <c r="C23" s="19"/>
      <c r="D23" s="20">
        <f>D7+D8+D9+D10+D11+D12+D13+D14+D15+D16+D17+D18+D19+D20+D21+D22</f>
        <v>115945.86</v>
      </c>
    </row>
    <row r="24" spans="1:4" x14ac:dyDescent="0.35">
      <c r="A24" s="5"/>
      <c r="B24" s="21"/>
      <c r="C24" s="21"/>
      <c r="D24" s="22"/>
    </row>
    <row r="25" spans="1:4" x14ac:dyDescent="0.35">
      <c r="A25" s="23" t="s">
        <v>23</v>
      </c>
      <c r="B25" s="24"/>
      <c r="C25" s="25">
        <v>1368.2</v>
      </c>
      <c r="D25" s="26" t="s">
        <v>11</v>
      </c>
    </row>
    <row r="26" spans="1:4" x14ac:dyDescent="0.35">
      <c r="A26" s="23" t="s">
        <v>24</v>
      </c>
      <c r="B26" s="24"/>
      <c r="C26" s="25">
        <v>85.560969999999998</v>
      </c>
      <c r="D26" s="26" t="s">
        <v>12</v>
      </c>
    </row>
    <row r="27" spans="1:4" x14ac:dyDescent="0.35">
      <c r="A27" s="27" t="s">
        <v>25</v>
      </c>
      <c r="B27" s="24"/>
      <c r="C27" s="25">
        <v>117064.5</v>
      </c>
      <c r="D27" s="26" t="s">
        <v>13</v>
      </c>
    </row>
    <row r="28" spans="1:4" x14ac:dyDescent="0.35">
      <c r="A28" s="28" t="s">
        <v>26</v>
      </c>
      <c r="B28" s="24"/>
      <c r="C28" s="25">
        <v>2400</v>
      </c>
      <c r="D28" s="26" t="s">
        <v>11</v>
      </c>
    </row>
    <row r="29" spans="1:4" x14ac:dyDescent="0.35">
      <c r="A29" s="28" t="s">
        <v>27</v>
      </c>
      <c r="B29" s="24"/>
      <c r="C29" s="25">
        <v>1050</v>
      </c>
      <c r="D29" s="26" t="s">
        <v>11</v>
      </c>
    </row>
    <row r="30" spans="1:4" x14ac:dyDescent="0.35">
      <c r="A30" s="5"/>
      <c r="B30" s="21"/>
      <c r="C30" s="21"/>
      <c r="D30" s="22"/>
    </row>
    <row r="31" spans="1:4" ht="15" thickBot="1" x14ac:dyDescent="0.4">
      <c r="A31" s="29"/>
      <c r="B31" s="10"/>
      <c r="C31" s="10"/>
      <c r="D31" s="11"/>
    </row>
    <row r="32" spans="1:4" x14ac:dyDescent="0.35">
      <c r="A32" s="30" t="s">
        <v>28</v>
      </c>
      <c r="B32" s="31"/>
      <c r="C32" s="32">
        <f>B23</f>
        <v>1355.4</v>
      </c>
      <c r="D32" s="33" t="str">
        <f>D25</f>
        <v>Pounds</v>
      </c>
    </row>
    <row r="33" spans="1:4" x14ac:dyDescent="0.35">
      <c r="A33" s="30" t="s">
        <v>29</v>
      </c>
      <c r="B33" s="31"/>
      <c r="C33" s="32">
        <f>D23/B23</f>
        <v>85.543647631695436</v>
      </c>
      <c r="D33" s="33" t="str">
        <f>D26</f>
        <v>Inches</v>
      </c>
    </row>
    <row r="34" spans="1:4" x14ac:dyDescent="0.35">
      <c r="A34" s="30" t="s">
        <v>30</v>
      </c>
      <c r="B34" s="31"/>
      <c r="C34" s="32">
        <f>D23</f>
        <v>115945.86</v>
      </c>
      <c r="D34" s="33" t="str">
        <f>D27</f>
        <v>Inch/Pounds</v>
      </c>
    </row>
    <row r="35" spans="1:4" x14ac:dyDescent="0.35">
      <c r="A35" s="30" t="s">
        <v>26</v>
      </c>
      <c r="B35" s="31"/>
      <c r="C35" s="32">
        <v>2400</v>
      </c>
      <c r="D35" s="33" t="str">
        <f>D28</f>
        <v>Pounds</v>
      </c>
    </row>
    <row r="36" spans="1:4" ht="15" thickBot="1" x14ac:dyDescent="0.4">
      <c r="A36" s="34" t="s">
        <v>31</v>
      </c>
      <c r="B36" s="35"/>
      <c r="C36" s="35">
        <f>C35-C32</f>
        <v>1044.5999999999999</v>
      </c>
      <c r="D36" s="36" t="str">
        <f>D29</f>
        <v>Pounds</v>
      </c>
    </row>
    <row r="37" spans="1:4" ht="15" thickBot="1" x14ac:dyDescent="0.4">
      <c r="A37" s="5"/>
      <c r="B37" s="21"/>
      <c r="C37" s="21"/>
      <c r="D37" s="22"/>
    </row>
    <row r="38" spans="1:4" ht="15" thickBot="1" x14ac:dyDescent="0.4">
      <c r="A38" s="56" t="s">
        <v>46</v>
      </c>
      <c r="B38" s="57"/>
      <c r="C38" s="21"/>
      <c r="D38" s="22"/>
    </row>
    <row r="39" spans="1:4" ht="15" thickBot="1" x14ac:dyDescent="0.4">
      <c r="A39" s="58" t="s">
        <v>32</v>
      </c>
      <c r="B39" s="59"/>
      <c r="C39" s="59"/>
      <c r="D39" s="60"/>
    </row>
    <row r="40" spans="1:4" x14ac:dyDescent="0.35">
      <c r="A40" s="37" t="s">
        <v>33</v>
      </c>
      <c r="B40" s="21"/>
      <c r="C40" s="21"/>
      <c r="D40" s="22"/>
    </row>
    <row r="41" spans="1:4" x14ac:dyDescent="0.35">
      <c r="A41" s="37"/>
      <c r="B41" s="21"/>
      <c r="C41" s="21"/>
      <c r="D41" s="22"/>
    </row>
    <row r="42" spans="1:4" x14ac:dyDescent="0.35">
      <c r="A42" s="28" t="s">
        <v>34</v>
      </c>
      <c r="B42" s="38" t="s">
        <v>40</v>
      </c>
      <c r="C42" s="21"/>
      <c r="D42" s="22"/>
    </row>
    <row r="43" spans="1:4" x14ac:dyDescent="0.35">
      <c r="A43" s="28" t="s">
        <v>36</v>
      </c>
      <c r="B43" s="38" t="s">
        <v>40</v>
      </c>
      <c r="C43" s="21"/>
      <c r="D43" s="22"/>
    </row>
    <row r="44" spans="1:4" ht="15" thickBot="1" x14ac:dyDescent="0.4">
      <c r="A44" s="5"/>
      <c r="B44" s="21"/>
      <c r="C44" s="21"/>
      <c r="D44" s="22"/>
    </row>
    <row r="45" spans="1:4" x14ac:dyDescent="0.35">
      <c r="A45" s="39" t="s">
        <v>37</v>
      </c>
      <c r="B45" s="41" t="s">
        <v>38</v>
      </c>
      <c r="C45" s="42"/>
      <c r="D45" s="45">
        <v>43396</v>
      </c>
    </row>
    <row r="46" spans="1:4" ht="15" thickBot="1" x14ac:dyDescent="0.4">
      <c r="A46" s="40"/>
      <c r="B46" s="43"/>
      <c r="C46" s="44"/>
      <c r="D46" s="46"/>
    </row>
    <row r="47" spans="1:4" ht="15" thickBot="1" x14ac:dyDescent="0.4">
      <c r="A47" s="47" t="s">
        <v>39</v>
      </c>
      <c r="B47" s="47"/>
      <c r="C47" s="47"/>
      <c r="D47" s="47"/>
    </row>
  </sheetData>
  <mergeCells count="10">
    <mergeCell ref="A45:A46"/>
    <mergeCell ref="B45:C46"/>
    <mergeCell ref="D45:D46"/>
    <mergeCell ref="A47:D47"/>
    <mergeCell ref="A1:A2"/>
    <mergeCell ref="B1:D2"/>
    <mergeCell ref="B3:C3"/>
    <mergeCell ref="B4:C4"/>
    <mergeCell ref="A38:B38"/>
    <mergeCell ref="A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N7407W_WtBal_10-23-18_Pants off</vt:lpstr>
      <vt:lpstr>N7407W_Wt&amp;Bal_10-22-18_Mods</vt:lpstr>
      <vt:lpstr>N7407W_W&amp;B_5-5-19_Plane Pwr Alt</vt:lpstr>
      <vt:lpstr>N7407W_W&amp;B_10-23-18_pants off</vt:lpstr>
    </vt:vector>
  </TitlesOfParts>
  <Company>Utah Valley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tevik</dc:creator>
  <cp:lastModifiedBy>Windows User</cp:lastModifiedBy>
  <cp:lastPrinted>2018-10-25T14:27:22Z</cp:lastPrinted>
  <dcterms:created xsi:type="dcterms:W3CDTF">2008-06-21T19:44:37Z</dcterms:created>
  <dcterms:modified xsi:type="dcterms:W3CDTF">2019-07-14T01:50:31Z</dcterms:modified>
</cp:coreProperties>
</file>